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9"/>
  <workbookPr showInkAnnotation="0" autoCompressPictures="0"/>
  <mc:AlternateContent xmlns:mc="http://schemas.openxmlformats.org/markup-compatibility/2006">
    <mc:Choice Requires="x15">
      <x15ac:absPath xmlns:x15ac="http://schemas.microsoft.com/office/spreadsheetml/2010/11/ac" url="/Users/tkinoshita/2023FOCUS/入札/入札公告/"/>
    </mc:Choice>
  </mc:AlternateContent>
  <xr:revisionPtr revIDLastSave="0" documentId="8_{985C495F-4322-084C-B3D1-AAFDAD39EAB9}" xr6:coauthVersionLast="47" xr6:coauthVersionMax="47" xr10:uidLastSave="{00000000-0000-0000-0000-000000000000}"/>
  <bookViews>
    <workbookView xWindow="0" yWindow="500" windowWidth="29040" windowHeight="15520" tabRatio="500" xr2:uid="{00000000-000D-0000-FFFF-FFFF00000000}"/>
  </bookViews>
  <sheets>
    <sheet name="総合評価基準" sheetId="6" r:id="rId1"/>
    <sheet name="総合評価基準採点表"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8" i="6" l="1"/>
  <c r="G7" i="6"/>
  <c r="I17" i="7"/>
  <c r="I16" i="7"/>
  <c r="I12" i="7"/>
  <c r="I6" i="7"/>
  <c r="I5" i="7"/>
  <c r="I4" i="7"/>
  <c r="I3" i="7"/>
  <c r="I18" i="7" l="1"/>
  <c r="I23" i="7" s="1"/>
</calcChain>
</file>

<file path=xl/sharedStrings.xml><?xml version="1.0" encoding="utf-8"?>
<sst xmlns="http://schemas.openxmlformats.org/spreadsheetml/2006/main" count="70" uniqueCount="55">
  <si>
    <t>設置場所</t>
    <rPh sb="0" eb="4">
      <t>セッチバショ</t>
    </rPh>
    <phoneticPr fontId="2"/>
  </si>
  <si>
    <t>基準値</t>
    <rPh sb="0" eb="3">
      <t>キジュンチ</t>
    </rPh>
    <phoneticPr fontId="2"/>
  </si>
  <si>
    <t>備考</t>
    <rPh sb="0" eb="2">
      <t>ビコウ</t>
    </rPh>
    <phoneticPr fontId="2"/>
  </si>
  <si>
    <t>番号</t>
    <rPh sb="0" eb="2">
      <t>バンゴウ</t>
    </rPh>
    <phoneticPr fontId="2"/>
  </si>
  <si>
    <t>得点</t>
    <rPh sb="0" eb="2">
      <t>トクテン</t>
    </rPh>
    <phoneticPr fontId="2"/>
  </si>
  <si>
    <t>提案値</t>
    <rPh sb="0" eb="3">
      <t>テイアンチ</t>
    </rPh>
    <phoneticPr fontId="2"/>
  </si>
  <si>
    <t>基準点</t>
    <rPh sb="0" eb="3">
      <t>キジュンテン</t>
    </rPh>
    <phoneticPr fontId="2"/>
  </si>
  <si>
    <t>仕様（設置条件・動作環境等）</t>
    <rPh sb="0" eb="2">
      <t>シヨウ</t>
    </rPh>
    <rPh sb="3" eb="7">
      <t>セッチジョウケン</t>
    </rPh>
    <rPh sb="8" eb="12">
      <t>ドウサカンキョウ</t>
    </rPh>
    <rPh sb="12" eb="13">
      <t>トウ</t>
    </rPh>
    <phoneticPr fontId="2"/>
  </si>
  <si>
    <t>総合評価点</t>
    <rPh sb="0" eb="2">
      <t>ソウゴウ</t>
    </rPh>
    <rPh sb="2" eb="5">
      <t>ヒョウカテン</t>
    </rPh>
    <phoneticPr fontId="2"/>
  </si>
  <si>
    <t>※　　　　　　のセルに提案値を入力し印刷したものを入札時に提出ください。</t>
    <rPh sb="11" eb="13">
      <t>テイアン</t>
    </rPh>
    <rPh sb="13" eb="14">
      <t>アタイ</t>
    </rPh>
    <rPh sb="15" eb="17">
      <t>ニュウリョク</t>
    </rPh>
    <rPh sb="18" eb="20">
      <t>インサツ</t>
    </rPh>
    <rPh sb="25" eb="27">
      <t>ニュウサツ</t>
    </rPh>
    <rPh sb="27" eb="28">
      <t>ジ</t>
    </rPh>
    <rPh sb="29" eb="31">
      <t>テイシュツ</t>
    </rPh>
    <phoneticPr fontId="2"/>
  </si>
  <si>
    <t>性能等に対する得点合計</t>
    <rPh sb="0" eb="2">
      <t>セイノウ</t>
    </rPh>
    <rPh sb="2" eb="3">
      <t>ナド</t>
    </rPh>
    <rPh sb="4" eb="5">
      <t>タイ</t>
    </rPh>
    <rPh sb="7" eb="9">
      <t>トクテン</t>
    </rPh>
    <rPh sb="9" eb="11">
      <t>ゴウケイ</t>
    </rPh>
    <phoneticPr fontId="2"/>
  </si>
  <si>
    <t>応札額（円）</t>
    <rPh sb="0" eb="3">
      <t>オウサツガク</t>
    </rPh>
    <rPh sb="4" eb="5">
      <t>エン</t>
    </rPh>
    <phoneticPr fontId="2"/>
  </si>
  <si>
    <t xml:space="preserve">予定価格（円）
</t>
    <rPh sb="0" eb="2">
      <t>ヨテイ</t>
    </rPh>
    <rPh sb="2" eb="4">
      <t>カカク</t>
    </rPh>
    <rPh sb="5" eb="6">
      <t>エン</t>
    </rPh>
    <phoneticPr fontId="2"/>
  </si>
  <si>
    <t>※開札時に発表</t>
    <rPh sb="1" eb="3">
      <t>カイサツ</t>
    </rPh>
    <rPh sb="3" eb="4">
      <t>ジ</t>
    </rPh>
    <rPh sb="5" eb="7">
      <t>ハッピョウ</t>
    </rPh>
    <phoneticPr fontId="2"/>
  </si>
  <si>
    <t>※最も高いものを落札者とする。</t>
    <rPh sb="1" eb="2">
      <t>モット</t>
    </rPh>
    <rPh sb="3" eb="4">
      <t>タカ</t>
    </rPh>
    <rPh sb="8" eb="11">
      <t>ラクサツシャ</t>
    </rPh>
    <phoneticPr fontId="2"/>
  </si>
  <si>
    <t>備考</t>
    <rPh sb="0" eb="2">
      <t xml:space="preserve">ビコウ </t>
    </rPh>
    <phoneticPr fontId="2"/>
  </si>
  <si>
    <t>基準点</t>
    <rPh sb="2" eb="3">
      <t xml:space="preserve">テン </t>
    </rPh>
    <phoneticPr fontId="2"/>
  </si>
  <si>
    <t>必須仕様を満たすこと</t>
    <rPh sb="0" eb="2">
      <t xml:space="preserve">ヒッス </t>
    </rPh>
    <rPh sb="2" eb="4">
      <t xml:space="preserve">シヨウヲ </t>
    </rPh>
    <rPh sb="5" eb="6">
      <t xml:space="preserve">ミタス </t>
    </rPh>
    <phoneticPr fontId="2"/>
  </si>
  <si>
    <t>仕様書通り</t>
    <rPh sb="0" eb="3">
      <t xml:space="preserve">シヨウショ </t>
    </rPh>
    <rPh sb="3" eb="4">
      <t xml:space="preserve">トオリ </t>
    </rPh>
    <phoneticPr fontId="2"/>
  </si>
  <si>
    <t>ネットワークポート種類</t>
    <rPh sb="9" eb="11">
      <t xml:space="preserve">シュルイ </t>
    </rPh>
    <phoneticPr fontId="2"/>
  </si>
  <si>
    <t>50GbE x2</t>
    <phoneticPr fontId="2"/>
  </si>
  <si>
    <t>25GbE x4</t>
    <phoneticPr fontId="2"/>
  </si>
  <si>
    <t>100GbE x1</t>
    <phoneticPr fontId="2"/>
  </si>
  <si>
    <t>25GbE x4 x2</t>
    <phoneticPr fontId="2"/>
  </si>
  <si>
    <t>50GbE x2 x2</t>
    <phoneticPr fontId="2"/>
  </si>
  <si>
    <t>100GbE x1 x2</t>
    <phoneticPr fontId="2"/>
  </si>
  <si>
    <t>演算専用計算機32台、管理用計算機2台の合計34台を1台の計算機あたり合計100Gbps以上の帯域を有するEthernetネットワークインターフェースで計算機室2内のラックに設置した十分なポート数を有するネットワークスイッチを介して相互に接続すること</t>
    <phoneticPr fontId="2"/>
  </si>
  <si>
    <t>1台あたり1系統接続</t>
    <rPh sb="1" eb="2">
      <t xml:space="preserve">ダイ </t>
    </rPh>
    <rPh sb="8" eb="10">
      <t xml:space="preserve">セツゾク </t>
    </rPh>
    <phoneticPr fontId="2"/>
  </si>
  <si>
    <t>1台あたり2系統接続</t>
    <rPh sb="1" eb="2">
      <t xml:space="preserve">ダイ </t>
    </rPh>
    <rPh sb="8" eb="10">
      <t xml:space="preserve">セツゾク </t>
    </rPh>
    <phoneticPr fontId="2"/>
  </si>
  <si>
    <t>72Uを下回る1U毎に400点加算</t>
    <rPh sb="4" eb="6">
      <t xml:space="preserve">シタマワル </t>
    </rPh>
    <rPh sb="9" eb="10">
      <t xml:space="preserve">５ト </t>
    </rPh>
    <rPh sb="14" eb="15">
      <t xml:space="preserve">テン </t>
    </rPh>
    <rPh sb="15" eb="17">
      <t xml:space="preserve">カサン </t>
    </rPh>
    <phoneticPr fontId="2"/>
  </si>
  <si>
    <t>4Uを下回る1U毎に1000点加算</t>
    <rPh sb="3" eb="5">
      <t xml:space="preserve">シタマワル </t>
    </rPh>
    <rPh sb="8" eb="9">
      <t xml:space="preserve">５ト </t>
    </rPh>
    <rPh sb="14" eb="15">
      <t xml:space="preserve">テン </t>
    </rPh>
    <rPh sb="15" eb="17">
      <t xml:space="preserve">カサン </t>
    </rPh>
    <phoneticPr fontId="2"/>
  </si>
  <si>
    <t>加点</t>
    <rPh sb="0" eb="2">
      <t xml:space="preserve">カテン </t>
    </rPh>
    <phoneticPr fontId="2"/>
  </si>
  <si>
    <t>ネットワークポート種類</t>
    <phoneticPr fontId="2"/>
  </si>
  <si>
    <t>計算機室2：72U以下 既存EIA19インチラック（仕様書別図1,2参考）</t>
    <rPh sb="0" eb="4">
      <t xml:space="preserve">ケイサンキシツ </t>
    </rPh>
    <rPh sb="9" eb="11">
      <t>イカ</t>
    </rPh>
    <rPh sb="26" eb="29">
      <t xml:space="preserve">シヨウショ </t>
    </rPh>
    <rPh sb="29" eb="30">
      <t>ベツ</t>
    </rPh>
    <rPh sb="30" eb="31">
      <t>ズ</t>
    </rPh>
    <rPh sb="34" eb="36">
      <t xml:space="preserve">サンコウ </t>
    </rPh>
    <phoneticPr fontId="2"/>
  </si>
  <si>
    <t>計算機室1：4U以下 既存EIA19インチラック（仕様書別図3参考）</t>
    <rPh sb="0" eb="4">
      <t xml:space="preserve">ケイサンキシツ </t>
    </rPh>
    <rPh sb="8" eb="10">
      <t>イカ</t>
    </rPh>
    <rPh sb="25" eb="28">
      <t xml:space="preserve">シヨウショ </t>
    </rPh>
    <rPh sb="28" eb="29">
      <t>ベツ</t>
    </rPh>
    <rPh sb="29" eb="30">
      <t>ズ</t>
    </rPh>
    <rPh sb="31" eb="33">
      <t xml:space="preserve">サンコウ </t>
    </rPh>
    <phoneticPr fontId="2"/>
  </si>
  <si>
    <t>保証期間</t>
    <rPh sb="0" eb="4">
      <t xml:space="preserve">ホショウキカン </t>
    </rPh>
    <phoneticPr fontId="2"/>
  </si>
  <si>
    <t>納入検査確認後３年間
（通常の使用により故障した場合のオンサイトの無償修理に応じるものとする。）</t>
    <phoneticPr fontId="2"/>
  </si>
  <si>
    <t>仕様書通り 100,000点</t>
    <rPh sb="0" eb="3">
      <t xml:space="preserve">シヨウショ </t>
    </rPh>
    <rPh sb="3" eb="4">
      <t xml:space="preserve">トオリ </t>
    </rPh>
    <rPh sb="13" eb="14">
      <t xml:space="preserve">テン </t>
    </rPh>
    <phoneticPr fontId="2"/>
  </si>
  <si>
    <t xml:space="preserve">1台あたり1系統接続
25GbE x4=9,680点
50GbE x2=10,400点
100GbE x1=14,360点
1台あたり2系統接続
25GbE x4 x2=17,560点
50GbE x2 x2=18,280点
100GbE x1 x2=22,240点
</t>
    <rPh sb="25" eb="26">
      <t xml:space="preserve">テン </t>
    </rPh>
    <phoneticPr fontId="2"/>
  </si>
  <si>
    <t>翌営業日対応3年間 0点
翌営業日対応5年間 8000点
平日当日4時間以内3年間 6000点
平日当日4時間以内5年間10000点</t>
    <rPh sb="0" eb="6">
      <t xml:space="preserve">ヨクジツ </t>
    </rPh>
    <rPh sb="7" eb="9">
      <t xml:space="preserve">ネンカン </t>
    </rPh>
    <rPh sb="14" eb="15">
      <t xml:space="preserve">テン </t>
    </rPh>
    <rPh sb="15" eb="16">
      <t xml:space="preserve">テン </t>
    </rPh>
    <rPh sb="16" eb="18">
      <t xml:space="preserve">ヘイジツ </t>
    </rPh>
    <rPh sb="18" eb="20">
      <t xml:space="preserve">トウジツ </t>
    </rPh>
    <rPh sb="23" eb="25">
      <t xml:space="preserve">イナイ </t>
    </rPh>
    <phoneticPr fontId="2"/>
  </si>
  <si>
    <t>計算機室2：72U以下 既存EIA19インチラック（仕様書別図1,3参考）</t>
    <rPh sb="0" eb="4">
      <t xml:space="preserve">ケイサンキシツ </t>
    </rPh>
    <rPh sb="9" eb="11">
      <t>イカ</t>
    </rPh>
    <rPh sb="26" eb="29">
      <t xml:space="preserve">シヨウショ </t>
    </rPh>
    <rPh sb="29" eb="30">
      <t>ベツ</t>
    </rPh>
    <rPh sb="30" eb="31">
      <t>ズ</t>
    </rPh>
    <rPh sb="34" eb="36">
      <t xml:space="preserve">サンコウ </t>
    </rPh>
    <phoneticPr fontId="2"/>
  </si>
  <si>
    <t>計算機室1：4U以下 既存EIA19インチラック（仕様書別図2,4参考）</t>
    <rPh sb="0" eb="4">
      <t xml:space="preserve">ケイサンキシツ </t>
    </rPh>
    <rPh sb="8" eb="10">
      <t>イカ</t>
    </rPh>
    <rPh sb="25" eb="28">
      <t xml:space="preserve">シヨウショ </t>
    </rPh>
    <rPh sb="28" eb="29">
      <t>ベツ</t>
    </rPh>
    <rPh sb="29" eb="30">
      <t>ズ</t>
    </rPh>
    <rPh sb="33" eb="35">
      <t xml:space="preserve">サンコウ </t>
    </rPh>
    <phoneticPr fontId="2"/>
  </si>
  <si>
    <t>翌営業日対応3年間 0点</t>
    <rPh sb="0" eb="6">
      <t xml:space="preserve">ヨクジツ </t>
    </rPh>
    <rPh sb="7" eb="9">
      <t xml:space="preserve">ネンカン テン テン ヘイジツ トウジツ イナイ </t>
    </rPh>
    <phoneticPr fontId="2"/>
  </si>
  <si>
    <t>翌営業日対応5年間 8000点</t>
    <phoneticPr fontId="2"/>
  </si>
  <si>
    <t>平日当日4時間以内3年間 6000点</t>
    <phoneticPr fontId="2"/>
  </si>
  <si>
    <t>平日当日4時間以内5年間10000点</t>
    <phoneticPr fontId="2"/>
  </si>
  <si>
    <t>納入期限</t>
    <rPh sb="0" eb="2">
      <t xml:space="preserve">ノウニュウ </t>
    </rPh>
    <rPh sb="2" eb="4">
      <t xml:space="preserve">ノウキゲン </t>
    </rPh>
    <phoneticPr fontId="2"/>
  </si>
  <si>
    <t>２０２３年１１月１７日（金）</t>
    <phoneticPr fontId="2"/>
  </si>
  <si>
    <t>FOCUSスパコンシステム増設一式　総合評価基準採点表</t>
    <rPh sb="5" eb="6">
      <t>シン</t>
    </rPh>
    <rPh sb="14" eb="16">
      <t>イッシキ</t>
    </rPh>
    <rPh sb="16" eb="17">
      <t>オヨ</t>
    </rPh>
    <rPh sb="18" eb="20">
      <t>キゾントウゴウサギョウソウゴウヒョウカキジュンサイテンヒョウ</t>
    </rPh>
    <phoneticPr fontId="2"/>
  </si>
  <si>
    <t>FOCUSスパコンシステム増設一式　総合評価基準採点表</t>
    <rPh sb="5" eb="6">
      <t>シン</t>
    </rPh>
    <rPh sb="14" eb="16">
      <t>イッシキ</t>
    </rPh>
    <rPh sb="16" eb="17">
      <t>オヨ</t>
    </rPh>
    <rPh sb="18" eb="20">
      <t>キゾントウゴウサギョウイッシキソウゴウヒョウカキジュンサイテンヒョウ</t>
    </rPh>
    <phoneticPr fontId="2"/>
  </si>
  <si>
    <t>基準値
(例)</t>
    <rPh sb="0" eb="3">
      <t>キジュンチ</t>
    </rPh>
    <rPh sb="5" eb="6">
      <t xml:space="preserve">レイ </t>
    </rPh>
    <phoneticPr fontId="2"/>
  </si>
  <si>
    <t>納入期限どおり</t>
    <rPh sb="0" eb="2">
      <t xml:space="preserve">ノウニュウ </t>
    </rPh>
    <rPh sb="2" eb="4">
      <t xml:space="preserve">ノウキゲン </t>
    </rPh>
    <phoneticPr fontId="2"/>
  </si>
  <si>
    <t>納入期限超過</t>
    <rPh sb="0" eb="2">
      <t xml:space="preserve">ノウニュウ </t>
    </rPh>
    <rPh sb="4" eb="6">
      <t xml:space="preserve">チョウカ </t>
    </rPh>
    <phoneticPr fontId="2"/>
  </si>
  <si>
    <t>世界的な半導体不足により基幹ネットワークスイッチ本体・関連品の納入が納入期限を超過し2024年1月末から3月末の納期となる。
-5000点</t>
    <rPh sb="0" eb="3">
      <t xml:space="preserve">セカイテキナ </t>
    </rPh>
    <rPh sb="4" eb="9">
      <t xml:space="preserve">ハンドウタイブソク </t>
    </rPh>
    <rPh sb="12" eb="14">
      <t xml:space="preserve">キカンネットワーク </t>
    </rPh>
    <rPh sb="24" eb="26">
      <t xml:space="preserve">ホンタイ </t>
    </rPh>
    <rPh sb="27" eb="30">
      <t xml:space="preserve">カンレンヒン </t>
    </rPh>
    <rPh sb="31" eb="33">
      <t xml:space="preserve">ノウニュウ </t>
    </rPh>
    <rPh sb="34" eb="36">
      <t xml:space="preserve">ノウニュウ </t>
    </rPh>
    <rPh sb="36" eb="38">
      <t xml:space="preserve">ノウキゲン </t>
    </rPh>
    <rPh sb="39" eb="41">
      <t xml:space="preserve">チョウカシ </t>
    </rPh>
    <rPh sb="42" eb="44">
      <t xml:space="preserve">イカノ </t>
    </rPh>
    <rPh sb="45" eb="47">
      <t xml:space="preserve">ノウキトナル </t>
    </rPh>
    <rPh sb="53" eb="54">
      <t xml:space="preserve">ガツ </t>
    </rPh>
    <rPh sb="54" eb="55">
      <t xml:space="preserve">マツ </t>
    </rPh>
    <rPh sb="56" eb="57">
      <t xml:space="preserve">マツ </t>
    </rPh>
    <rPh sb="68" eb="69">
      <t xml:space="preserve">テン マツ </t>
    </rPh>
    <phoneticPr fontId="2"/>
  </si>
  <si>
    <t>世界的な半導体不足により基幹ネットワークスイッチ本体・関連品の納入が納入期限を超過し2024年1月末から3月末の納期となる。
-5000点</t>
    <rPh sb="0" eb="3">
      <t xml:space="preserve">セカイテキナ </t>
    </rPh>
    <rPh sb="4" eb="9">
      <t xml:space="preserve">ハンドウタイブソク </t>
    </rPh>
    <rPh sb="12" eb="14">
      <t xml:space="preserve">キカンネットワーク </t>
    </rPh>
    <rPh sb="24" eb="26">
      <t xml:space="preserve">ホンタイ </t>
    </rPh>
    <rPh sb="27" eb="30">
      <t xml:space="preserve">カンレンヒン </t>
    </rPh>
    <rPh sb="31" eb="33">
      <t xml:space="preserve">ノウニュウ </t>
    </rPh>
    <rPh sb="34" eb="36">
      <t xml:space="preserve">ノウニュウ </t>
    </rPh>
    <rPh sb="36" eb="38">
      <t xml:space="preserve">ノウキゲン </t>
    </rPh>
    <rPh sb="39" eb="41">
      <t xml:space="preserve">チョウカシ </t>
    </rPh>
    <rPh sb="42" eb="44">
      <t xml:space="preserve">イカノ </t>
    </rPh>
    <rPh sb="45" eb="47">
      <t xml:space="preserve">ノウキトナル </t>
    </rPh>
    <rPh sb="53" eb="54">
      <t xml:space="preserve">ガツ </t>
    </rPh>
    <rPh sb="54" eb="55">
      <t xml:space="preserve">マツ </t>
    </rPh>
    <rPh sb="56" eb="57">
      <t xml:space="preserve">マツ </t>
    </rPh>
    <rPh sb="66" eb="67">
      <t xml:space="preserve">テン マツ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</si>
</sst>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0">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b/>
      <sz val="12"/>
      <color theme="1"/>
      <name val="ＭＳ Ｐゴシック"/>
      <family val="3"/>
      <charset val="128"/>
      <scheme val="minor"/>
    </font>
    <font>
      <sz val="12"/>
      <color rgb="FFFF0000"/>
      <name val="ＭＳ Ｐゴシック"/>
      <family val="3"/>
      <charset val="128"/>
      <scheme val="minor"/>
    </font>
    <font>
      <sz val="10"/>
      <color theme="1"/>
      <name val="ＭＳ Ｐゴシック"/>
      <family val="2"/>
      <charset val="128"/>
      <scheme val="minor"/>
    </font>
    <font>
      <sz val="10"/>
      <color rgb="FF0000FF"/>
      <name val="ＭＳ Ｐゴシック"/>
      <family val="2"/>
      <charset val="128"/>
      <scheme val="minor"/>
    </font>
    <font>
      <sz val="16"/>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38">
    <xf numFmtId="0" fontId="0" fillId="0" borderId="0"/>
    <xf numFmtId="38"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78">
    <xf numFmtId="0" fontId="0" fillId="0" borderId="0" xfId="0"/>
    <xf numFmtId="0" fontId="0" fillId="0" borderId="0" xfId="0" applyAlignment="1">
      <alignment wrapText="1"/>
    </xf>
    <xf numFmtId="0" fontId="0" fillId="0" borderId="1" xfId="0" applyBorder="1" applyAlignment="1">
      <alignment vertical="top"/>
    </xf>
    <xf numFmtId="0" fontId="0" fillId="0" borderId="1" xfId="0" applyBorder="1" applyAlignment="1">
      <alignment vertical="top" wrapText="1"/>
    </xf>
    <xf numFmtId="38" fontId="0" fillId="0" borderId="1" xfId="1" applyFont="1" applyBorder="1" applyAlignment="1">
      <alignment vertical="top"/>
    </xf>
    <xf numFmtId="0" fontId="0" fillId="0" borderId="1" xfId="0" applyBorder="1"/>
    <xf numFmtId="0" fontId="5" fillId="0" borderId="0" xfId="0" applyFont="1" applyAlignment="1">
      <alignmen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7" fillId="0" borderId="0" xfId="0" applyFont="1" applyAlignment="1">
      <alignment vertical="center"/>
    </xf>
    <xf numFmtId="0" fontId="0" fillId="0" borderId="5" xfId="0" applyBorder="1" applyAlignment="1">
      <alignment vertical="top" wrapText="1"/>
    </xf>
    <xf numFmtId="0" fontId="0" fillId="0" borderId="5" xfId="0" applyBorder="1" applyAlignment="1">
      <alignment wrapText="1"/>
    </xf>
    <xf numFmtId="0" fontId="0" fillId="0" borderId="5" xfId="0" applyBorder="1"/>
    <xf numFmtId="38" fontId="0" fillId="2" borderId="1" xfId="0" applyNumberFormat="1" applyFill="1" applyBorder="1" applyAlignment="1">
      <alignment vertical="center"/>
    </xf>
    <xf numFmtId="38" fontId="0" fillId="2" borderId="6" xfId="0" applyNumberFormat="1" applyFill="1" applyBorder="1" applyAlignment="1">
      <alignment vertical="center"/>
    </xf>
    <xf numFmtId="0" fontId="0" fillId="0" borderId="3" xfId="0" applyBorder="1" applyAlignment="1">
      <alignment vertical="top" wrapText="1"/>
    </xf>
    <xf numFmtId="0" fontId="6" fillId="0" borderId="5" xfId="0" applyFont="1" applyBorder="1" applyAlignment="1">
      <alignment horizontal="center"/>
    </xf>
    <xf numFmtId="0" fontId="0" fillId="0" borderId="5" xfId="0" applyBorder="1" applyAlignment="1">
      <alignment horizontal="right"/>
    </xf>
    <xf numFmtId="38" fontId="0" fillId="0" borderId="1" xfId="1" applyFont="1" applyFill="1" applyBorder="1" applyAlignment="1">
      <alignment vertical="center"/>
    </xf>
    <xf numFmtId="0" fontId="0" fillId="0" borderId="5" xfId="0" applyBorder="1" applyAlignment="1">
      <alignment vertical="top"/>
    </xf>
    <xf numFmtId="0" fontId="0" fillId="0" borderId="5" xfId="0" applyBorder="1" applyAlignment="1">
      <alignment vertical="center"/>
    </xf>
    <xf numFmtId="38" fontId="0" fillId="0" borderId="5" xfId="1" applyFont="1" applyFill="1" applyBorder="1" applyAlignment="1">
      <alignment vertical="top"/>
    </xf>
    <xf numFmtId="0" fontId="5" fillId="0" borderId="4" xfId="0" applyFont="1" applyBorder="1" applyAlignment="1">
      <alignment horizontal="right" vertical="center"/>
    </xf>
    <xf numFmtId="176" fontId="5" fillId="0" borderId="4" xfId="0" applyNumberFormat="1" applyFont="1" applyBorder="1" applyAlignment="1">
      <alignment vertical="center"/>
    </xf>
    <xf numFmtId="0" fontId="0" fillId="0" borderId="0" xfId="0" applyAlignment="1">
      <alignment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38" fontId="0" fillId="0" borderId="1" xfId="1" applyFont="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38" fontId="0" fillId="0" borderId="1" xfId="0" applyNumberFormat="1" applyBorder="1" applyAlignment="1">
      <alignment vertical="center"/>
    </xf>
    <xf numFmtId="3" fontId="0" fillId="0" borderId="1" xfId="0" applyNumberFormat="1" applyBorder="1" applyAlignment="1">
      <alignment vertical="top"/>
    </xf>
    <xf numFmtId="0" fontId="7" fillId="0" borderId="0" xfId="0" applyFont="1" applyAlignment="1">
      <alignment horizontal="right" vertical="center"/>
    </xf>
    <xf numFmtId="0" fontId="0" fillId="0" borderId="1" xfId="0" applyBorder="1" applyAlignment="1">
      <alignment horizontal="right" vertical="center"/>
    </xf>
    <xf numFmtId="38" fontId="0" fillId="0" borderId="1" xfId="1" applyFont="1" applyBorder="1" applyAlignment="1">
      <alignment horizontal="right" vertical="center"/>
    </xf>
    <xf numFmtId="0" fontId="0" fillId="0" borderId="0" xfId="0" applyAlignment="1">
      <alignment horizontal="right" vertical="center"/>
    </xf>
    <xf numFmtId="38" fontId="0" fillId="0" borderId="2" xfId="1" applyFont="1" applyBorder="1" applyAlignment="1">
      <alignment vertical="center"/>
    </xf>
    <xf numFmtId="0" fontId="0" fillId="0" borderId="0" xfId="0" applyAlignment="1">
      <alignment vertical="top" wrapText="1"/>
    </xf>
    <xf numFmtId="38" fontId="0" fillId="0" borderId="0" xfId="0" applyNumberFormat="1" applyAlignment="1">
      <alignment horizontal="right"/>
    </xf>
    <xf numFmtId="38" fontId="0" fillId="0" borderId="0" xfId="0" applyNumberFormat="1" applyAlignment="1">
      <alignment horizontal="right" vertical="center"/>
    </xf>
    <xf numFmtId="0" fontId="0" fillId="0" borderId="1" xfId="0" applyBorder="1" applyAlignment="1">
      <alignment horizontal="right" vertical="center" wrapText="1"/>
    </xf>
    <xf numFmtId="0" fontId="0" fillId="0" borderId="2" xfId="0" applyBorder="1" applyAlignment="1">
      <alignment horizontal="right" vertical="center" wrapText="1"/>
    </xf>
    <xf numFmtId="0" fontId="0" fillId="0" borderId="1" xfId="0" applyBorder="1" applyAlignment="1">
      <alignment horizontal="right" vertical="top"/>
    </xf>
    <xf numFmtId="3" fontId="0" fillId="0" borderId="1" xfId="1" applyNumberFormat="1" applyFont="1" applyBorder="1" applyAlignment="1">
      <alignment vertical="center"/>
    </xf>
    <xf numFmtId="38" fontId="0" fillId="2" borderId="1" xfId="1" applyFont="1" applyFill="1" applyBorder="1" applyAlignment="1" applyProtection="1">
      <alignment vertical="top"/>
      <protection locked="0"/>
    </xf>
    <xf numFmtId="38" fontId="0" fillId="3" borderId="1" xfId="1" applyFont="1" applyFill="1" applyBorder="1" applyAlignment="1" applyProtection="1">
      <alignment vertical="center"/>
      <protection locked="0"/>
    </xf>
    <xf numFmtId="38" fontId="9" fillId="3" borderId="1" xfId="1" applyFont="1" applyFill="1" applyBorder="1" applyAlignment="1" applyProtection="1">
      <alignment vertical="top"/>
      <protection locked="0"/>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8" fillId="0" borderId="0" xfId="0" applyFont="1" applyAlignment="1">
      <alignment horizontal="left" vertical="top" wrapText="1"/>
    </xf>
    <xf numFmtId="0" fontId="8" fillId="0" borderId="0" xfId="0" applyFont="1" applyAlignment="1">
      <alignment horizontal="left" vertical="top"/>
    </xf>
    <xf numFmtId="38" fontId="9" fillId="3" borderId="2" xfId="1" applyFont="1" applyFill="1" applyBorder="1" applyAlignment="1" applyProtection="1">
      <alignment vertical="center"/>
      <protection locked="0"/>
    </xf>
    <xf numFmtId="38" fontId="9" fillId="3" borderId="7" xfId="1" applyFont="1" applyFill="1" applyBorder="1" applyAlignment="1" applyProtection="1">
      <alignment vertical="center"/>
      <protection locked="0"/>
    </xf>
    <xf numFmtId="38" fontId="9" fillId="3" borderId="8" xfId="1" applyFont="1" applyFill="1" applyBorder="1" applyAlignment="1" applyProtection="1">
      <alignment vertical="center"/>
      <protection locked="0"/>
    </xf>
    <xf numFmtId="38" fontId="0" fillId="2" borderId="2" xfId="1" applyFont="1" applyFill="1"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right" vertical="center"/>
    </xf>
    <xf numFmtId="0" fontId="0" fillId="0" borderId="2" xfId="0" applyBorder="1" applyAlignment="1">
      <alignment vertical="center" wrapText="1"/>
    </xf>
    <xf numFmtId="0" fontId="0" fillId="0" borderId="7" xfId="0" applyBorder="1" applyAlignment="1">
      <alignment vertical="center" wrapText="1"/>
    </xf>
    <xf numFmtId="38" fontId="9" fillId="3" borderId="2" xfId="1" applyFont="1" applyFill="1" applyBorder="1" applyAlignment="1" applyProtection="1">
      <alignment horizontal="right" vertical="center"/>
      <protection locked="0"/>
    </xf>
    <xf numFmtId="38" fontId="9" fillId="3" borderId="7" xfId="1" applyFont="1" applyFill="1" applyBorder="1" applyAlignment="1" applyProtection="1">
      <alignment horizontal="right" vertical="center"/>
      <protection locked="0"/>
    </xf>
    <xf numFmtId="38" fontId="9" fillId="3" borderId="8" xfId="1" applyFont="1" applyFill="1" applyBorder="1" applyAlignment="1" applyProtection="1">
      <alignment horizontal="right" vertical="center"/>
      <protection locked="0"/>
    </xf>
    <xf numFmtId="3" fontId="9" fillId="3" borderId="2" xfId="1" applyNumberFormat="1" applyFont="1" applyFill="1" applyBorder="1" applyAlignment="1" applyProtection="1">
      <alignment horizontal="right" vertical="center"/>
      <protection locked="0"/>
    </xf>
    <xf numFmtId="3" fontId="9" fillId="3" borderId="8" xfId="1" applyNumberFormat="1" applyFont="1" applyFill="1" applyBorder="1" applyAlignment="1" applyProtection="1">
      <alignment horizontal="right" vertical="center"/>
      <protection locked="0"/>
    </xf>
    <xf numFmtId="38" fontId="0" fillId="0" borderId="2" xfId="1" applyFont="1" applyBorder="1" applyAlignment="1" applyProtection="1">
      <alignment horizontal="right" vertical="center"/>
      <protection locked="0"/>
    </xf>
    <xf numFmtId="38" fontId="0" fillId="0" borderId="7" xfId="1" applyFont="1" applyBorder="1" applyAlignment="1" applyProtection="1">
      <alignment horizontal="right" vertical="center"/>
      <protection locked="0"/>
    </xf>
    <xf numFmtId="38" fontId="0" fillId="0" borderId="8" xfId="1" applyFont="1" applyBorder="1" applyAlignment="1" applyProtection="1">
      <alignment horizontal="right" vertical="center"/>
      <protection locked="0"/>
    </xf>
    <xf numFmtId="3" fontId="0" fillId="0" borderId="2" xfId="1" applyNumberFormat="1" applyFont="1" applyBorder="1" applyAlignment="1" applyProtection="1">
      <alignment horizontal="right" vertical="center"/>
      <protection locked="0"/>
    </xf>
    <xf numFmtId="3" fontId="0" fillId="0" borderId="8" xfId="1" applyNumberFormat="1" applyFont="1" applyBorder="1" applyAlignment="1" applyProtection="1">
      <alignment horizontal="right" vertical="center"/>
      <protection locked="0"/>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cellXfs>
  <cellStyles count="138">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s>
  <dxfs count="0"/>
  <tableStyles count="0" defaultTableStyle="TableStyleMedium9" defaultPivotStyle="PivotStyleMedium4"/>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235860</xdr:colOff>
      <xdr:row>0</xdr:row>
      <xdr:rowOff>283631</xdr:rowOff>
    </xdr:from>
    <xdr:to>
      <xdr:col>5</xdr:col>
      <xdr:colOff>533402</xdr:colOff>
      <xdr:row>0</xdr:row>
      <xdr:rowOff>473938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370085" y="283631"/>
          <a:ext cx="297542" cy="190307"/>
        </a:xfrm>
        <a:prstGeom prst="rect">
          <a:avLst/>
        </a:prstGeom>
        <a:solidFill>
          <a:schemeClr val="accent6">
            <a:lumMod val="20000"/>
            <a:lumOff val="80000"/>
          </a:schemeClr>
        </a:solid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8"/>
  <sheetViews>
    <sheetView tabSelected="1" zoomScale="135" zoomScaleNormal="95" workbookViewId="0">
      <selection activeCell="F6" sqref="F6"/>
    </sheetView>
  </sheetViews>
  <sheetFormatPr baseColWidth="10" defaultColWidth="13" defaultRowHeight="15"/>
  <cols>
    <col min="1" max="1" width="4.33203125" customWidth="1"/>
    <col min="2" max="2" width="5.5" style="25" bestFit="1" customWidth="1"/>
    <col min="3" max="3" width="28.33203125" style="24" bestFit="1" customWidth="1"/>
    <col min="4" max="4" width="32.6640625" style="24" customWidth="1"/>
    <col min="5" max="5" width="30.5" style="24" customWidth="1"/>
    <col min="6" max="6" width="14.6640625" style="36" customWidth="1"/>
    <col min="7" max="7" width="14.6640625" style="25" customWidth="1"/>
  </cols>
  <sheetData>
    <row r="1" spans="2:10" ht="26.25" customHeight="1">
      <c r="B1" s="6" t="s">
        <v>48</v>
      </c>
      <c r="F1" s="33"/>
    </row>
    <row r="2" spans="2:10" ht="30.75" customHeight="1">
      <c r="B2" s="29" t="s">
        <v>3</v>
      </c>
      <c r="C2" s="48" t="s">
        <v>7</v>
      </c>
      <c r="D2" s="48"/>
      <c r="E2" s="30" t="s">
        <v>15</v>
      </c>
      <c r="F2" s="30" t="s">
        <v>50</v>
      </c>
      <c r="G2" s="29" t="s">
        <v>31</v>
      </c>
    </row>
    <row r="3" spans="2:10" ht="16">
      <c r="B3" s="26">
        <v>1</v>
      </c>
      <c r="C3" s="27" t="s">
        <v>16</v>
      </c>
      <c r="D3" s="27" t="s">
        <v>17</v>
      </c>
      <c r="E3" s="27" t="s">
        <v>37</v>
      </c>
      <c r="F3" s="35">
        <v>100000</v>
      </c>
      <c r="G3" s="28">
        <v>100000</v>
      </c>
    </row>
    <row r="4" spans="2:10" ht="32">
      <c r="B4" s="49">
        <v>2</v>
      </c>
      <c r="C4" s="50" t="s">
        <v>0</v>
      </c>
      <c r="D4" s="27" t="s">
        <v>40</v>
      </c>
      <c r="E4" s="27" t="s">
        <v>29</v>
      </c>
      <c r="F4" s="34">
        <v>72</v>
      </c>
      <c r="G4" s="28">
        <v>0</v>
      </c>
      <c r="I4" s="51"/>
      <c r="J4" s="52"/>
    </row>
    <row r="5" spans="2:10" ht="32">
      <c r="B5" s="49"/>
      <c r="C5" s="50"/>
      <c r="D5" s="27" t="s">
        <v>41</v>
      </c>
      <c r="E5" s="27" t="s">
        <v>30</v>
      </c>
      <c r="F5" s="34">
        <v>4</v>
      </c>
      <c r="G5" s="28">
        <v>0</v>
      </c>
    </row>
    <row r="6" spans="2:10" ht="144">
      <c r="B6" s="26">
        <v>3</v>
      </c>
      <c r="C6" s="27" t="s">
        <v>32</v>
      </c>
      <c r="D6" s="27" t="s">
        <v>26</v>
      </c>
      <c r="E6" s="27" t="s">
        <v>38</v>
      </c>
      <c r="F6" s="34" t="s">
        <v>21</v>
      </c>
      <c r="G6" s="31">
        <v>9680</v>
      </c>
    </row>
    <row r="7" spans="2:10" ht="64">
      <c r="B7" s="26">
        <v>4</v>
      </c>
      <c r="C7" s="27" t="s">
        <v>35</v>
      </c>
      <c r="D7" s="27" t="s">
        <v>36</v>
      </c>
      <c r="E7" s="27" t="s">
        <v>39</v>
      </c>
      <c r="F7" s="34">
        <v>8000</v>
      </c>
      <c r="G7" s="26">
        <f>F7</f>
        <v>8000</v>
      </c>
    </row>
    <row r="8" spans="2:10" ht="80">
      <c r="B8" s="26">
        <v>5</v>
      </c>
      <c r="C8" s="27" t="s">
        <v>46</v>
      </c>
      <c r="D8" s="27" t="s">
        <v>47</v>
      </c>
      <c r="E8" s="27" t="s">
        <v>53</v>
      </c>
      <c r="F8" s="34">
        <v>0</v>
      </c>
      <c r="G8" s="26">
        <f>F8</f>
        <v>0</v>
      </c>
    </row>
  </sheetData>
  <sheetProtection sheet="1" objects="1" scenarios="1"/>
  <mergeCells count="4">
    <mergeCell ref="C2:D2"/>
    <mergeCell ref="B4:B5"/>
    <mergeCell ref="C4:C5"/>
    <mergeCell ref="I4:J4"/>
  </mergeCells>
  <phoneticPr fontId="2"/>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23"/>
  <sheetViews>
    <sheetView zoomScale="70" zoomScaleNormal="70" workbookViewId="0">
      <selection activeCell="I22" sqref="I22"/>
    </sheetView>
  </sheetViews>
  <sheetFormatPr baseColWidth="10" defaultColWidth="13" defaultRowHeight="15"/>
  <cols>
    <col min="1" max="1" width="4.33203125" customWidth="1"/>
    <col min="2" max="2" width="5.5" bestFit="1" customWidth="1"/>
    <col min="3" max="3" width="25.5" style="1" customWidth="1"/>
    <col min="4" max="4" width="34.6640625" style="1" customWidth="1"/>
    <col min="5" max="5" width="30.1640625" style="1" customWidth="1"/>
    <col min="6" max="6" width="45" customWidth="1"/>
    <col min="7" max="9" width="14.6640625" customWidth="1"/>
  </cols>
  <sheetData>
    <row r="1" spans="2:12" ht="60" customHeight="1">
      <c r="B1" s="6" t="s">
        <v>49</v>
      </c>
      <c r="F1" s="9" t="s">
        <v>9</v>
      </c>
    </row>
    <row r="2" spans="2:12" ht="60" customHeight="1">
      <c r="B2" s="7" t="s">
        <v>3</v>
      </c>
      <c r="C2" s="59" t="s">
        <v>7</v>
      </c>
      <c r="D2" s="60"/>
      <c r="E2" s="8" t="s">
        <v>2</v>
      </c>
      <c r="F2" s="7" t="s">
        <v>1</v>
      </c>
      <c r="G2" s="7" t="s">
        <v>6</v>
      </c>
      <c r="H2" s="7" t="s">
        <v>5</v>
      </c>
      <c r="I2" s="7" t="s">
        <v>4</v>
      </c>
    </row>
    <row r="3" spans="2:12" ht="60" customHeight="1">
      <c r="B3" s="34">
        <v>1</v>
      </c>
      <c r="C3" s="27" t="s">
        <v>16</v>
      </c>
      <c r="D3" s="27" t="s">
        <v>17</v>
      </c>
      <c r="E3" s="27" t="s">
        <v>18</v>
      </c>
      <c r="F3" s="32">
        <v>100000</v>
      </c>
      <c r="G3" s="4">
        <v>100000</v>
      </c>
      <c r="H3" s="47"/>
      <c r="I3" s="45" t="str">
        <f>IF(H3="","",H3)</f>
        <v/>
      </c>
      <c r="K3" s="51"/>
      <c r="L3" s="52"/>
    </row>
    <row r="4" spans="2:12" ht="60" customHeight="1">
      <c r="B4" s="43">
        <v>2</v>
      </c>
      <c r="C4" s="3" t="s">
        <v>0</v>
      </c>
      <c r="D4" s="27" t="s">
        <v>33</v>
      </c>
      <c r="E4" s="27" t="s">
        <v>29</v>
      </c>
      <c r="F4" s="2">
        <v>72</v>
      </c>
      <c r="G4" s="4">
        <v>400</v>
      </c>
      <c r="H4" s="47"/>
      <c r="I4" s="45" t="str">
        <f>IF(H4="","",(F4-H4)*G4)</f>
        <v/>
      </c>
    </row>
    <row r="5" spans="2:12" ht="60" customHeight="1">
      <c r="B5" s="43">
        <v>2</v>
      </c>
      <c r="C5" s="3" t="s">
        <v>0</v>
      </c>
      <c r="D5" s="27" t="s">
        <v>34</v>
      </c>
      <c r="E5" s="27" t="s">
        <v>30</v>
      </c>
      <c r="F5" s="2">
        <v>4</v>
      </c>
      <c r="G5" s="4">
        <v>1000</v>
      </c>
      <c r="H5" s="47"/>
      <c r="I5" s="45" t="str">
        <f>IF(H5="","",(F5-H5)*G5)</f>
        <v/>
      </c>
    </row>
    <row r="6" spans="2:12" ht="18" customHeight="1">
      <c r="B6" s="61">
        <v>3</v>
      </c>
      <c r="C6" s="62" t="s">
        <v>19</v>
      </c>
      <c r="D6" s="62" t="s">
        <v>26</v>
      </c>
      <c r="E6" s="62" t="s">
        <v>27</v>
      </c>
      <c r="F6" s="41" t="s">
        <v>21</v>
      </c>
      <c r="G6" s="28">
        <v>9680</v>
      </c>
      <c r="H6" s="53"/>
      <c r="I6" s="56" t="str">
        <f>IF(H6="","",H6)</f>
        <v/>
      </c>
    </row>
    <row r="7" spans="2:12" ht="18" customHeight="1">
      <c r="B7" s="61"/>
      <c r="C7" s="63"/>
      <c r="D7" s="63"/>
      <c r="E7" s="63"/>
      <c r="F7" s="41" t="s">
        <v>20</v>
      </c>
      <c r="G7" s="28">
        <v>10400</v>
      </c>
      <c r="H7" s="54"/>
      <c r="I7" s="57"/>
    </row>
    <row r="8" spans="2:12" ht="18" customHeight="1">
      <c r="B8" s="61"/>
      <c r="C8" s="63"/>
      <c r="D8" s="63"/>
      <c r="E8" s="63"/>
      <c r="F8" s="41" t="s">
        <v>22</v>
      </c>
      <c r="G8" s="28">
        <v>14360</v>
      </c>
      <c r="H8" s="54"/>
      <c r="I8" s="57"/>
    </row>
    <row r="9" spans="2:12" ht="18" customHeight="1">
      <c r="B9" s="61"/>
      <c r="C9" s="63"/>
      <c r="D9" s="63"/>
      <c r="E9" s="62" t="s">
        <v>28</v>
      </c>
      <c r="F9" s="41" t="s">
        <v>23</v>
      </c>
      <c r="G9" s="28">
        <v>17560</v>
      </c>
      <c r="H9" s="54"/>
      <c r="I9" s="57"/>
    </row>
    <row r="10" spans="2:12" ht="18" customHeight="1">
      <c r="B10" s="61"/>
      <c r="C10" s="63"/>
      <c r="D10" s="63"/>
      <c r="E10" s="63"/>
      <c r="F10" s="41" t="s">
        <v>24</v>
      </c>
      <c r="G10" s="28">
        <v>18280</v>
      </c>
      <c r="H10" s="54"/>
      <c r="I10" s="57"/>
    </row>
    <row r="11" spans="2:12" ht="18" customHeight="1">
      <c r="B11" s="61"/>
      <c r="C11" s="63"/>
      <c r="D11" s="63"/>
      <c r="E11" s="63"/>
      <c r="F11" s="42" t="s">
        <v>25</v>
      </c>
      <c r="G11" s="37">
        <v>22240</v>
      </c>
      <c r="H11" s="55"/>
      <c r="I11" s="58"/>
    </row>
    <row r="12" spans="2:12" ht="18" customHeight="1">
      <c r="B12" s="61">
        <v>4</v>
      </c>
      <c r="C12" s="74" t="s">
        <v>35</v>
      </c>
      <c r="D12" s="74" t="s">
        <v>36</v>
      </c>
      <c r="E12" s="75" t="s">
        <v>39</v>
      </c>
      <c r="F12" s="41" t="s">
        <v>42</v>
      </c>
      <c r="G12" s="37">
        <v>0</v>
      </c>
      <c r="H12" s="64"/>
      <c r="I12" s="69" t="str">
        <f>IF(H12="","",H12)</f>
        <v/>
      </c>
    </row>
    <row r="13" spans="2:12" ht="18" customHeight="1">
      <c r="B13" s="61"/>
      <c r="C13" s="74"/>
      <c r="D13" s="74"/>
      <c r="E13" s="76"/>
      <c r="F13" s="42" t="s">
        <v>43</v>
      </c>
      <c r="G13" s="37">
        <v>8000</v>
      </c>
      <c r="H13" s="65"/>
      <c r="I13" s="70"/>
    </row>
    <row r="14" spans="2:12" ht="18" customHeight="1">
      <c r="B14" s="61"/>
      <c r="C14" s="74"/>
      <c r="D14" s="74"/>
      <c r="E14" s="76"/>
      <c r="F14" s="42" t="s">
        <v>44</v>
      </c>
      <c r="G14" s="37">
        <v>6000</v>
      </c>
      <c r="H14" s="65"/>
      <c r="I14" s="70"/>
    </row>
    <row r="15" spans="2:12" ht="18" customHeight="1">
      <c r="B15" s="61"/>
      <c r="C15" s="74"/>
      <c r="D15" s="74"/>
      <c r="E15" s="77"/>
      <c r="F15" s="42" t="s">
        <v>45</v>
      </c>
      <c r="G15" s="37">
        <v>10000</v>
      </c>
      <c r="H15" s="66"/>
      <c r="I15" s="71"/>
    </row>
    <row r="16" spans="2:12" ht="18" customHeight="1">
      <c r="B16" s="61">
        <v>5</v>
      </c>
      <c r="C16" s="74" t="s">
        <v>46</v>
      </c>
      <c r="D16" s="74" t="s">
        <v>47</v>
      </c>
      <c r="E16" s="75" t="s">
        <v>54</v>
      </c>
      <c r="F16" s="42" t="s">
        <v>51</v>
      </c>
      <c r="G16" s="37">
        <v>0</v>
      </c>
      <c r="H16" s="67"/>
      <c r="I16" s="72" t="str">
        <f t="shared" ref="I16:I17" si="0">IF(H16="","",H16)</f>
        <v/>
      </c>
    </row>
    <row r="17" spans="2:9" ht="69" customHeight="1">
      <c r="B17" s="61"/>
      <c r="C17" s="74"/>
      <c r="D17" s="74"/>
      <c r="E17" s="77"/>
      <c r="F17" s="41" t="s">
        <v>52</v>
      </c>
      <c r="G17" s="44">
        <v>-5000</v>
      </c>
      <c r="H17" s="68"/>
      <c r="I17" s="73" t="str">
        <f t="shared" si="0"/>
        <v/>
      </c>
    </row>
    <row r="18" spans="2:9" ht="60" customHeight="1">
      <c r="C18" s="38" t="s">
        <v>10</v>
      </c>
      <c r="E18" s="38"/>
      <c r="G18" s="39"/>
      <c r="H18" s="40"/>
      <c r="I18" s="13">
        <f>SUM(I3:I17)</f>
        <v>0</v>
      </c>
    </row>
    <row r="19" spans="2:9" ht="30" customHeight="1">
      <c r="C19" s="38"/>
      <c r="E19" s="38"/>
      <c r="G19" s="39"/>
      <c r="H19" s="40"/>
      <c r="I19" s="14"/>
    </row>
    <row r="20" spans="2:9" ht="60" customHeight="1">
      <c r="B20" s="2">
        <v>12</v>
      </c>
      <c r="C20" s="15" t="s">
        <v>11</v>
      </c>
      <c r="D20" s="10"/>
      <c r="E20" s="10"/>
      <c r="F20" s="16"/>
      <c r="G20" s="12"/>
      <c r="H20" s="17"/>
      <c r="I20" s="46"/>
    </row>
    <row r="21" spans="2:9" ht="30" customHeight="1">
      <c r="B21" s="19"/>
      <c r="C21" s="10"/>
      <c r="D21" s="10"/>
      <c r="E21" s="10"/>
      <c r="F21" s="16"/>
      <c r="G21" s="12"/>
      <c r="H21" s="17"/>
      <c r="I21" s="20"/>
    </row>
    <row r="22" spans="2:9" ht="60" customHeight="1">
      <c r="B22" s="2"/>
      <c r="C22" s="10" t="s">
        <v>12</v>
      </c>
      <c r="D22" s="10" t="s">
        <v>13</v>
      </c>
      <c r="E22" s="11"/>
      <c r="F22" s="16"/>
      <c r="G22" s="12"/>
      <c r="H22" s="17"/>
      <c r="I22" s="18"/>
    </row>
    <row r="23" spans="2:9" ht="60" customHeight="1">
      <c r="B23" s="5"/>
      <c r="C23" s="10" t="s">
        <v>8</v>
      </c>
      <c r="D23" s="10" t="s">
        <v>14</v>
      </c>
      <c r="E23" s="11"/>
      <c r="F23" s="21"/>
      <c r="G23" s="17"/>
      <c r="H23" s="22"/>
      <c r="I23" s="23">
        <f>IFERROR(IF(I20&lt;=I22,I18/I20*10000,0),0)</f>
        <v>0</v>
      </c>
    </row>
  </sheetData>
  <sheetProtection sheet="1" objects="1" scenarios="1"/>
  <mergeCells count="21">
    <mergeCell ref="H12:H15"/>
    <mergeCell ref="H16:H17"/>
    <mergeCell ref="I12:I15"/>
    <mergeCell ref="I16:I17"/>
    <mergeCell ref="B12:B15"/>
    <mergeCell ref="B16:B17"/>
    <mergeCell ref="C12:C15"/>
    <mergeCell ref="D12:D15"/>
    <mergeCell ref="E12:E15"/>
    <mergeCell ref="C16:C17"/>
    <mergeCell ref="D16:D17"/>
    <mergeCell ref="E16:E17"/>
    <mergeCell ref="K3:L3"/>
    <mergeCell ref="H6:H11"/>
    <mergeCell ref="I6:I11"/>
    <mergeCell ref="C2:D2"/>
    <mergeCell ref="B6:B11"/>
    <mergeCell ref="C6:C11"/>
    <mergeCell ref="D6:D11"/>
    <mergeCell ref="E6:E8"/>
    <mergeCell ref="E9:E11"/>
  </mergeCells>
  <phoneticPr fontId="2"/>
  <pageMargins left="0.7" right="0.7" top="0.75" bottom="0.75" header="0.3" footer="0.3"/>
  <pageSetup paperSize="9" scale="50" orientation="portrait"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総合評価基準</vt:lpstr>
      <vt:lpstr>総合評価基準採点表</vt:lpstr>
    </vt:vector>
  </TitlesOfParts>
  <Manager/>
  <Company>計算科学振興財団</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FOCUS</dc:creator>
  <cp:keywords/>
  <dc:description/>
  <cp:lastModifiedBy>kino</cp:lastModifiedBy>
  <cp:lastPrinted>2016-06-02T02:37:40Z</cp:lastPrinted>
  <dcterms:created xsi:type="dcterms:W3CDTF">2016-05-27T17:02:58Z</dcterms:created>
  <dcterms:modified xsi:type="dcterms:W3CDTF">2023-07-31T07:35:30Z</dcterms:modified>
  <cp:category/>
</cp:coreProperties>
</file>